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деис\Desktop\для сайта\"/>
    </mc:Choice>
  </mc:AlternateContent>
  <bookViews>
    <workbookView xWindow="0" yWindow="0" windowWidth="20490" windowHeight="75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5" i="1" l="1"/>
  <c r="O15" i="1"/>
  <c r="N15" i="1"/>
  <c r="M15" i="1"/>
  <c r="AA15" i="1" s="1"/>
  <c r="L15" i="1"/>
  <c r="I15" i="1"/>
  <c r="H15" i="1"/>
  <c r="G15" i="1"/>
  <c r="F15" i="1"/>
  <c r="Z15" i="1" s="1"/>
  <c r="E15" i="1"/>
  <c r="P14" i="1"/>
  <c r="O14" i="1"/>
  <c r="N14" i="1"/>
  <c r="M14" i="1"/>
  <c r="AA14" i="1" s="1"/>
  <c r="L14" i="1"/>
  <c r="I14" i="1"/>
  <c r="H14" i="1"/>
  <c r="G14" i="1"/>
  <c r="F14" i="1"/>
  <c r="Z14" i="1" s="1"/>
  <c r="E14" i="1"/>
  <c r="P13" i="1"/>
  <c r="O13" i="1"/>
  <c r="N13" i="1"/>
  <c r="M13" i="1"/>
  <c r="L13" i="1"/>
  <c r="I13" i="1"/>
  <c r="H13" i="1"/>
  <c r="G13" i="1"/>
  <c r="F13" i="1"/>
  <c r="Z13" i="1" s="1"/>
  <c r="E13" i="1"/>
  <c r="P12" i="1"/>
  <c r="O12" i="1"/>
  <c r="N12" i="1"/>
  <c r="M12" i="1"/>
  <c r="AA12" i="1" s="1"/>
  <c r="L12" i="1"/>
  <c r="I12" i="1"/>
  <c r="H12" i="1"/>
  <c r="G12" i="1"/>
  <c r="F12" i="1"/>
  <c r="Z12" i="1" s="1"/>
  <c r="E12" i="1"/>
  <c r="P11" i="1"/>
  <c r="O11" i="1"/>
  <c r="N11" i="1"/>
  <c r="M11" i="1"/>
  <c r="L11" i="1"/>
  <c r="I11" i="1"/>
  <c r="H11" i="1"/>
  <c r="G11" i="1"/>
  <c r="F11" i="1"/>
  <c r="Z11" i="1" s="1"/>
  <c r="E11" i="1"/>
  <c r="P10" i="1"/>
  <c r="O10" i="1"/>
  <c r="N10" i="1"/>
  <c r="M10" i="1"/>
  <c r="AA10" i="1" s="1"/>
  <c r="L10" i="1"/>
  <c r="I10" i="1"/>
  <c r="H10" i="1"/>
  <c r="G10" i="1"/>
  <c r="F10" i="1"/>
  <c r="Z10" i="1" s="1"/>
  <c r="E10" i="1"/>
  <c r="P9" i="1"/>
  <c r="O9" i="1"/>
  <c r="N9" i="1"/>
  <c r="M9" i="1"/>
  <c r="L9" i="1"/>
  <c r="I9" i="1"/>
  <c r="H9" i="1"/>
  <c r="G9" i="1"/>
  <c r="F9" i="1"/>
  <c r="Z9" i="1" s="1"/>
  <c r="E9" i="1"/>
  <c r="P8" i="1"/>
  <c r="O8" i="1"/>
  <c r="N8" i="1"/>
  <c r="M8" i="1"/>
  <c r="AA8" i="1" s="1"/>
  <c r="L8" i="1"/>
  <c r="I8" i="1"/>
  <c r="H8" i="1"/>
  <c r="G8" i="1"/>
  <c r="F8" i="1"/>
  <c r="Z8" i="1" s="1"/>
  <c r="E8" i="1"/>
  <c r="S9" i="1" l="1"/>
  <c r="U9" i="1"/>
  <c r="W9" i="1"/>
  <c r="T9" i="1"/>
  <c r="V9" i="1"/>
  <c r="S11" i="1"/>
  <c r="U11" i="1"/>
  <c r="W11" i="1"/>
  <c r="T11" i="1"/>
  <c r="V11" i="1"/>
  <c r="S13" i="1"/>
  <c r="U13" i="1"/>
  <c r="W13" i="1"/>
  <c r="T13" i="1"/>
  <c r="V13" i="1"/>
  <c r="V15" i="1"/>
  <c r="V8" i="1"/>
  <c r="S8" i="1"/>
  <c r="U8" i="1"/>
  <c r="W8" i="1"/>
  <c r="V10" i="1"/>
  <c r="S10" i="1"/>
  <c r="U10" i="1"/>
  <c r="W10" i="1"/>
  <c r="V12" i="1"/>
  <c r="S12" i="1"/>
  <c r="U12" i="1"/>
  <c r="W12" i="1"/>
  <c r="V14" i="1"/>
  <c r="S14" i="1"/>
  <c r="U14" i="1"/>
  <c r="W14" i="1"/>
  <c r="T8" i="1"/>
  <c r="AA9" i="1"/>
  <c r="T10" i="1"/>
  <c r="AA11" i="1"/>
  <c r="T12" i="1"/>
  <c r="AA13" i="1"/>
  <c r="T14" i="1"/>
  <c r="T15" i="1"/>
  <c r="S15" i="1"/>
  <c r="U15" i="1"/>
  <c r="W15" i="1"/>
</calcChain>
</file>

<file path=xl/sharedStrings.xml><?xml version="1.0" encoding="utf-8"?>
<sst xmlns="http://schemas.openxmlformats.org/spreadsheetml/2006/main" count="52" uniqueCount="38">
  <si>
    <t>№ п/п</t>
  </si>
  <si>
    <t>Адрес</t>
  </si>
  <si>
    <r>
      <t>отопление, Гкал/м</t>
    </r>
    <r>
      <rPr>
        <vertAlign val="superscript"/>
        <sz val="10"/>
        <rFont val="Arial"/>
        <family val="2"/>
        <charset val="204"/>
      </rPr>
      <t>2  *</t>
    </r>
  </si>
  <si>
    <t>холодная вода, куб. м на 1 чел. в месяц **</t>
  </si>
  <si>
    <t>ОДН по холодной воде, куб. м на 1 м2 общей площади помещений, входящих в состав общего иущества в многоквартирном доме **</t>
  </si>
  <si>
    <t>горячая вода, куб. м на 1 чел. в месяц **</t>
  </si>
  <si>
    <t>ОДН по горячей  воде, куб. м на 1 м2 общей площади помещений, входящих в состав общего иущества в многоквартирном доме **</t>
  </si>
  <si>
    <t>водоотведение, куб. м на 1 чел. в месяц **</t>
  </si>
  <si>
    <t>ОДН по электроэнергия, кВт*ч в месяц на 1 м2 общей площади помещений, входящих в состав общего иущества в многоквартирном доме **</t>
  </si>
  <si>
    <t>газ, кг на 1 чел. в месяц ***</t>
  </si>
  <si>
    <t>базовый норматив</t>
  </si>
  <si>
    <t>норматив с 01.05.2015 по 30.06.2015 (к=1,1) ******</t>
  </si>
  <si>
    <t>норматив с 01.07.2015 по 31.12.2015 (к=1,2) ******</t>
  </si>
  <si>
    <t>норматив с 01.01.2016 по 30.06.2016 (к=1,4) ******</t>
  </si>
  <si>
    <t>норматив с 01.07.2016 по 31.12.2015 (к=1,5) ******</t>
  </si>
  <si>
    <t>норматив с 01.01.2017 (к=1,6) ******</t>
  </si>
  <si>
    <t>повыш. Коэф-т по ХВС с 01.07.2015</t>
  </si>
  <si>
    <t>повыш. Коэф-т по ГВС с 01.07.2015</t>
  </si>
  <si>
    <t>-</t>
  </si>
  <si>
    <t>*</t>
  </si>
  <si>
    <t>постановление Мэра г. Абакана от 21.12.2009 № 2502 (с последующими изменениями)</t>
  </si>
  <si>
    <t>**</t>
  </si>
  <si>
    <t>приказ Госкомтарифэнерго Хакасии от 08.08.2012 № 86-п (с последующими изменениями)</t>
  </si>
  <si>
    <t>***</t>
  </si>
  <si>
    <t>постановление Правительства Республики Хакасия от 23.04.2008 № 130</t>
  </si>
  <si>
    <t>****</t>
  </si>
  <si>
    <t>нормативы потребления электроэнергии на 1 человека в месяц при отсутствии приборов учета определяются согласно приложению 1 к приказу Госкомтарифэнерго Хакасии от 08.08.2012 № 86-п (с последующими изменениями)</t>
  </si>
  <si>
    <t>******</t>
  </si>
  <si>
    <t xml:space="preserve">нормативы потребления коммунальных услуги с учетом повышающих коэффициентов применяются при наличии технической возможности установки коллективных (общедомовых), индивидуальных или общих (квартирных) приборов учета </t>
  </si>
  <si>
    <t>Нормативы коммунальных услуг по жилым домам</t>
  </si>
  <si>
    <t>Аскизская 160</t>
  </si>
  <si>
    <t>Аскизская 162</t>
  </si>
  <si>
    <t>Аскизская 166</t>
  </si>
  <si>
    <t>Аскизская 174</t>
  </si>
  <si>
    <t>Ломоносова 22</t>
  </si>
  <si>
    <t>Кошурникова 2</t>
  </si>
  <si>
    <t>Запорожская 1</t>
  </si>
  <si>
    <t>Т Шевченко 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</si>
</sst>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7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0" fillId="0" borderId="0" xfId="0" applyNumberForma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textRotation="90" wrapText="1"/>
    </xf>
    <xf numFmtId="4" fontId="3" fillId="0" borderId="2" xfId="0" applyNumberFormat="1" applyFont="1" applyBorder="1" applyAlignment="1">
      <alignment horizontal="center" wrapText="1"/>
    </xf>
    <xf numFmtId="4" fontId="3" fillId="0" borderId="3" xfId="0" applyNumberFormat="1" applyFont="1" applyBorder="1" applyAlignment="1">
      <alignment horizontal="center" wrapText="1"/>
    </xf>
    <xf numFmtId="4" fontId="3" fillId="0" borderId="4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textRotation="90" wrapText="1"/>
    </xf>
    <xf numFmtId="4" fontId="3" fillId="0" borderId="6" xfId="0" applyNumberFormat="1" applyFont="1" applyBorder="1" applyAlignment="1">
      <alignment textRotation="90" wrapText="1"/>
    </xf>
    <xf numFmtId="0" fontId="0" fillId="0" borderId="6" xfId="0" applyBorder="1" applyAlignment="1">
      <alignment wrapText="1"/>
    </xf>
    <xf numFmtId="0" fontId="5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164" fontId="1" fillId="0" borderId="6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0" fillId="0" borderId="6" xfId="0" applyNumberFormat="1" applyBorder="1"/>
    <xf numFmtId="0" fontId="6" fillId="0" borderId="0" xfId="0" applyFont="1"/>
    <xf numFmtId="4" fontId="6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selection activeCell="J6" sqref="J6:J7"/>
    </sheetView>
  </sheetViews>
  <sheetFormatPr defaultRowHeight="15" x14ac:dyDescent="0.25"/>
  <cols>
    <col min="2" max="2" width="32.28515625" customWidth="1"/>
    <col min="6" max="10" width="9.140625" customWidth="1"/>
    <col min="14" max="20" width="9.140625" customWidth="1"/>
    <col min="24" max="24" width="10.42578125" customWidth="1"/>
  </cols>
  <sheetData>
    <row r="1" spans="1:27" x14ac:dyDescent="0.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x14ac:dyDescent="0.25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7" ht="15.75" customHeight="1" x14ac:dyDescent="0.25">
      <c r="A4" s="2"/>
      <c r="B4" s="2"/>
      <c r="C4" s="2"/>
      <c r="D4" s="3" t="s">
        <v>29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2"/>
      <c r="X4" s="2"/>
      <c r="Y4" s="2"/>
    </row>
    <row r="5" spans="1:27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7" ht="44.25" customHeight="1" x14ac:dyDescent="0.25">
      <c r="A6" s="4" t="s">
        <v>0</v>
      </c>
      <c r="B6" s="4" t="s">
        <v>1</v>
      </c>
      <c r="C6" s="5" t="s">
        <v>2</v>
      </c>
      <c r="D6" s="6" t="s">
        <v>3</v>
      </c>
      <c r="E6" s="7"/>
      <c r="F6" s="7"/>
      <c r="G6" s="7"/>
      <c r="H6" s="7"/>
      <c r="I6" s="8"/>
      <c r="J6" s="5" t="s">
        <v>4</v>
      </c>
      <c r="K6" s="6" t="s">
        <v>5</v>
      </c>
      <c r="L6" s="7"/>
      <c r="M6" s="7"/>
      <c r="N6" s="7"/>
      <c r="O6" s="7"/>
      <c r="P6" s="8"/>
      <c r="Q6" s="5" t="s">
        <v>6</v>
      </c>
      <c r="R6" s="6" t="s">
        <v>7</v>
      </c>
      <c r="S6" s="7"/>
      <c r="T6" s="7"/>
      <c r="U6" s="7"/>
      <c r="V6" s="7"/>
      <c r="W6" s="8"/>
      <c r="X6" s="5" t="s">
        <v>8</v>
      </c>
      <c r="Y6" s="5" t="s">
        <v>9</v>
      </c>
      <c r="Z6" s="9"/>
      <c r="AA6" s="9"/>
    </row>
    <row r="7" spans="1:27" ht="108" x14ac:dyDescent="0.25">
      <c r="A7" s="10"/>
      <c r="B7" s="10"/>
      <c r="C7" s="11"/>
      <c r="D7" s="12" t="s">
        <v>10</v>
      </c>
      <c r="E7" s="12" t="s">
        <v>11</v>
      </c>
      <c r="F7" s="12" t="s">
        <v>12</v>
      </c>
      <c r="G7" s="12" t="s">
        <v>13</v>
      </c>
      <c r="H7" s="12" t="s">
        <v>14</v>
      </c>
      <c r="I7" s="12" t="s">
        <v>15</v>
      </c>
      <c r="J7" s="11"/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1"/>
      <c r="R7" s="12" t="s">
        <v>10</v>
      </c>
      <c r="S7" s="12" t="s">
        <v>11</v>
      </c>
      <c r="T7" s="12" t="s">
        <v>12</v>
      </c>
      <c r="U7" s="12" t="s">
        <v>13</v>
      </c>
      <c r="V7" s="12" t="s">
        <v>14</v>
      </c>
      <c r="W7" s="12" t="s">
        <v>15</v>
      </c>
      <c r="X7" s="11"/>
      <c r="Y7" s="11"/>
      <c r="Z7" s="13" t="s">
        <v>16</v>
      </c>
      <c r="AA7" s="13" t="s">
        <v>17</v>
      </c>
    </row>
    <row r="8" spans="1:27" ht="15.75" x14ac:dyDescent="0.25">
      <c r="A8" s="14">
        <v>1</v>
      </c>
      <c r="B8" s="15" t="s">
        <v>30</v>
      </c>
      <c r="C8" s="16">
        <v>2.1100000000000001E-2</v>
      </c>
      <c r="D8" s="17">
        <v>4.58</v>
      </c>
      <c r="E8" s="17">
        <f>ROUND($D8*1.1,2)</f>
        <v>5.04</v>
      </c>
      <c r="F8" s="17">
        <f>ROUND($D8*1.2,2)</f>
        <v>5.5</v>
      </c>
      <c r="G8" s="17">
        <f>ROUND($D8*1.4,2)</f>
        <v>6.41</v>
      </c>
      <c r="H8" s="17">
        <f>ROUND($D8*1.5,2)</f>
        <v>6.87</v>
      </c>
      <c r="I8" s="17">
        <f>ROUND($D8*1.6,2)</f>
        <v>7.33</v>
      </c>
      <c r="J8" s="17">
        <v>0.03</v>
      </c>
      <c r="K8" s="17">
        <v>3.66</v>
      </c>
      <c r="L8" s="17">
        <f>ROUND($K8*1.1,2)</f>
        <v>4.03</v>
      </c>
      <c r="M8" s="17">
        <f>ROUND($K8*1.2,2)</f>
        <v>4.3899999999999997</v>
      </c>
      <c r="N8" s="17">
        <f>ROUND($K8*1.4,2)</f>
        <v>5.12</v>
      </c>
      <c r="O8" s="17">
        <f>ROUND($K8*1.5,2)</f>
        <v>5.49</v>
      </c>
      <c r="P8" s="17">
        <f>ROUND($K8*1.6,2)</f>
        <v>5.86</v>
      </c>
      <c r="Q8" s="17">
        <v>0.03</v>
      </c>
      <c r="R8" s="17">
        <v>8.24</v>
      </c>
      <c r="S8" s="17">
        <f>L8+E8</f>
        <v>9.07</v>
      </c>
      <c r="T8" s="17">
        <f>M8+F8</f>
        <v>9.89</v>
      </c>
      <c r="U8" s="17">
        <f>N8+G8</f>
        <v>11.530000000000001</v>
      </c>
      <c r="V8" s="17">
        <f>O8+H8</f>
        <v>12.36</v>
      </c>
      <c r="W8" s="17">
        <f>P8+I8</f>
        <v>13.190000000000001</v>
      </c>
      <c r="X8" s="17">
        <v>3.9</v>
      </c>
      <c r="Y8" s="17">
        <v>5.8</v>
      </c>
      <c r="Z8" s="18">
        <f>F8-D8</f>
        <v>0.91999999999999993</v>
      </c>
      <c r="AA8" s="18">
        <f>M8-K8</f>
        <v>0.72999999999999954</v>
      </c>
    </row>
    <row r="9" spans="1:27" ht="15.75" x14ac:dyDescent="0.25">
      <c r="A9" s="14">
        <v>2</v>
      </c>
      <c r="B9" s="15" t="s">
        <v>31</v>
      </c>
      <c r="C9" s="16">
        <v>2.1100000000000001E-2</v>
      </c>
      <c r="D9" s="17">
        <v>4.58</v>
      </c>
      <c r="E9" s="17">
        <f t="shared" ref="E9:E15" si="0">ROUND($D9*1.1,2)</f>
        <v>5.04</v>
      </c>
      <c r="F9" s="17">
        <f t="shared" ref="F9:F15" si="1">ROUND($D9*1.2,2)</f>
        <v>5.5</v>
      </c>
      <c r="G9" s="17">
        <f t="shared" ref="G9:G15" si="2">ROUND($D9*1.4,2)</f>
        <v>6.41</v>
      </c>
      <c r="H9" s="17">
        <f t="shared" ref="H9:H15" si="3">ROUND($D9*1.5,2)</f>
        <v>6.87</v>
      </c>
      <c r="I9" s="17">
        <f t="shared" ref="I9:I15" si="4">ROUND($D9*1.6,2)</f>
        <v>7.33</v>
      </c>
      <c r="J9" s="17">
        <v>0.03</v>
      </c>
      <c r="K9" s="17">
        <v>3.66</v>
      </c>
      <c r="L9" s="17">
        <f t="shared" ref="L9:L15" si="5">ROUND($K9*1.1,2)</f>
        <v>4.03</v>
      </c>
      <c r="M9" s="17">
        <f t="shared" ref="M9:M15" si="6">ROUND($K9*1.2,2)</f>
        <v>4.3899999999999997</v>
      </c>
      <c r="N9" s="17">
        <f t="shared" ref="N9:N15" si="7">ROUND($K9*1.4,2)</f>
        <v>5.12</v>
      </c>
      <c r="O9" s="17">
        <f t="shared" ref="O9:O15" si="8">ROUND($K9*1.5,2)</f>
        <v>5.49</v>
      </c>
      <c r="P9" s="17">
        <f t="shared" ref="P9:P15" si="9">ROUND($K9*1.6,2)</f>
        <v>5.86</v>
      </c>
      <c r="Q9" s="17">
        <v>0.03</v>
      </c>
      <c r="R9" s="17">
        <v>8.24</v>
      </c>
      <c r="S9" s="17">
        <f t="shared" ref="S9:W15" si="10">L9+E9</f>
        <v>9.07</v>
      </c>
      <c r="T9" s="17">
        <f t="shared" si="10"/>
        <v>9.89</v>
      </c>
      <c r="U9" s="17">
        <f t="shared" si="10"/>
        <v>11.530000000000001</v>
      </c>
      <c r="V9" s="17">
        <f t="shared" si="10"/>
        <v>12.36</v>
      </c>
      <c r="W9" s="17">
        <f t="shared" si="10"/>
        <v>13.190000000000001</v>
      </c>
      <c r="X9" s="17">
        <v>3.9</v>
      </c>
      <c r="Y9" s="17">
        <v>5.8</v>
      </c>
      <c r="Z9" s="18">
        <f t="shared" ref="Z9:Z15" si="11">F9-D9</f>
        <v>0.91999999999999993</v>
      </c>
      <c r="AA9" s="18">
        <f t="shared" ref="AA9:AA15" si="12">M9-K9</f>
        <v>0.72999999999999954</v>
      </c>
    </row>
    <row r="10" spans="1:27" ht="15.75" x14ac:dyDescent="0.25">
      <c r="A10" s="14">
        <v>3</v>
      </c>
      <c r="B10" s="15" t="s">
        <v>32</v>
      </c>
      <c r="C10" s="16">
        <v>2.1100000000000001E-2</v>
      </c>
      <c r="D10" s="17">
        <v>4.58</v>
      </c>
      <c r="E10" s="17">
        <f t="shared" si="0"/>
        <v>5.04</v>
      </c>
      <c r="F10" s="17">
        <f t="shared" si="1"/>
        <v>5.5</v>
      </c>
      <c r="G10" s="17">
        <f t="shared" si="2"/>
        <v>6.41</v>
      </c>
      <c r="H10" s="17">
        <f t="shared" si="3"/>
        <v>6.87</v>
      </c>
      <c r="I10" s="17">
        <f t="shared" si="4"/>
        <v>7.33</v>
      </c>
      <c r="J10" s="17">
        <v>0.03</v>
      </c>
      <c r="K10" s="17">
        <v>3.66</v>
      </c>
      <c r="L10" s="17">
        <f t="shared" si="5"/>
        <v>4.03</v>
      </c>
      <c r="M10" s="17">
        <f t="shared" si="6"/>
        <v>4.3899999999999997</v>
      </c>
      <c r="N10" s="17">
        <f t="shared" si="7"/>
        <v>5.12</v>
      </c>
      <c r="O10" s="17">
        <f t="shared" si="8"/>
        <v>5.49</v>
      </c>
      <c r="P10" s="17">
        <f t="shared" si="9"/>
        <v>5.86</v>
      </c>
      <c r="Q10" s="17">
        <v>0.03</v>
      </c>
      <c r="R10" s="17">
        <v>8.24</v>
      </c>
      <c r="S10" s="17">
        <f t="shared" si="10"/>
        <v>9.07</v>
      </c>
      <c r="T10" s="17">
        <f t="shared" si="10"/>
        <v>9.89</v>
      </c>
      <c r="U10" s="17">
        <f t="shared" si="10"/>
        <v>11.530000000000001</v>
      </c>
      <c r="V10" s="17">
        <f t="shared" si="10"/>
        <v>12.36</v>
      </c>
      <c r="W10" s="17">
        <f t="shared" si="10"/>
        <v>13.190000000000001</v>
      </c>
      <c r="X10" s="17">
        <v>3.9</v>
      </c>
      <c r="Y10" s="17" t="s">
        <v>18</v>
      </c>
      <c r="Z10" s="18">
        <f t="shared" si="11"/>
        <v>0.91999999999999993</v>
      </c>
      <c r="AA10" s="18">
        <f t="shared" si="12"/>
        <v>0.72999999999999954</v>
      </c>
    </row>
    <row r="11" spans="1:27" ht="15.75" x14ac:dyDescent="0.25">
      <c r="A11" s="14">
        <v>4</v>
      </c>
      <c r="B11" s="15" t="s">
        <v>33</v>
      </c>
      <c r="C11" s="16">
        <v>2.1100000000000001E-2</v>
      </c>
      <c r="D11" s="17">
        <v>4.58</v>
      </c>
      <c r="E11" s="17">
        <f t="shared" si="0"/>
        <v>5.04</v>
      </c>
      <c r="F11" s="17">
        <f t="shared" si="1"/>
        <v>5.5</v>
      </c>
      <c r="G11" s="17">
        <f t="shared" si="2"/>
        <v>6.41</v>
      </c>
      <c r="H11" s="17">
        <f t="shared" si="3"/>
        <v>6.87</v>
      </c>
      <c r="I11" s="17">
        <f t="shared" si="4"/>
        <v>7.33</v>
      </c>
      <c r="J11" s="17">
        <v>0.03</v>
      </c>
      <c r="K11" s="17">
        <v>3.66</v>
      </c>
      <c r="L11" s="17">
        <f t="shared" si="5"/>
        <v>4.03</v>
      </c>
      <c r="M11" s="17">
        <f t="shared" si="6"/>
        <v>4.3899999999999997</v>
      </c>
      <c r="N11" s="17">
        <f t="shared" si="7"/>
        <v>5.12</v>
      </c>
      <c r="O11" s="17">
        <f t="shared" si="8"/>
        <v>5.49</v>
      </c>
      <c r="P11" s="17">
        <f t="shared" si="9"/>
        <v>5.86</v>
      </c>
      <c r="Q11" s="17">
        <v>0.03</v>
      </c>
      <c r="R11" s="17">
        <v>8.24</v>
      </c>
      <c r="S11" s="17">
        <f t="shared" si="10"/>
        <v>9.07</v>
      </c>
      <c r="T11" s="17">
        <f t="shared" si="10"/>
        <v>9.89</v>
      </c>
      <c r="U11" s="17">
        <f t="shared" si="10"/>
        <v>11.530000000000001</v>
      </c>
      <c r="V11" s="17">
        <f t="shared" si="10"/>
        <v>12.36</v>
      </c>
      <c r="W11" s="17">
        <f t="shared" si="10"/>
        <v>13.190000000000001</v>
      </c>
      <c r="X11" s="17">
        <v>3.9</v>
      </c>
      <c r="Y11" s="17"/>
      <c r="Z11" s="18">
        <f t="shared" si="11"/>
        <v>0.91999999999999993</v>
      </c>
      <c r="AA11" s="18">
        <f t="shared" si="12"/>
        <v>0.72999999999999954</v>
      </c>
    </row>
    <row r="12" spans="1:27" ht="15.75" x14ac:dyDescent="0.25">
      <c r="A12" s="14">
        <v>5</v>
      </c>
      <c r="B12" s="15" t="s">
        <v>34</v>
      </c>
      <c r="C12" s="16">
        <v>2.1100000000000001E-2</v>
      </c>
      <c r="D12" s="17">
        <v>4.58</v>
      </c>
      <c r="E12" s="17">
        <f t="shared" si="0"/>
        <v>5.04</v>
      </c>
      <c r="F12" s="17">
        <f t="shared" si="1"/>
        <v>5.5</v>
      </c>
      <c r="G12" s="17">
        <f t="shared" si="2"/>
        <v>6.41</v>
      </c>
      <c r="H12" s="17">
        <f t="shared" si="3"/>
        <v>6.87</v>
      </c>
      <c r="I12" s="17">
        <f t="shared" si="4"/>
        <v>7.33</v>
      </c>
      <c r="J12" s="17">
        <v>0.03</v>
      </c>
      <c r="K12" s="17">
        <v>3.66</v>
      </c>
      <c r="L12" s="17">
        <f t="shared" si="5"/>
        <v>4.03</v>
      </c>
      <c r="M12" s="17">
        <f t="shared" si="6"/>
        <v>4.3899999999999997</v>
      </c>
      <c r="N12" s="17">
        <f t="shared" si="7"/>
        <v>5.12</v>
      </c>
      <c r="O12" s="17">
        <f t="shared" si="8"/>
        <v>5.49</v>
      </c>
      <c r="P12" s="17">
        <f t="shared" si="9"/>
        <v>5.86</v>
      </c>
      <c r="Q12" s="17">
        <v>0.03</v>
      </c>
      <c r="R12" s="17">
        <v>8.24</v>
      </c>
      <c r="S12" s="17">
        <f t="shared" si="10"/>
        <v>9.07</v>
      </c>
      <c r="T12" s="17">
        <f t="shared" si="10"/>
        <v>9.89</v>
      </c>
      <c r="U12" s="17">
        <f t="shared" si="10"/>
        <v>11.530000000000001</v>
      </c>
      <c r="V12" s="17">
        <f t="shared" si="10"/>
        <v>12.36</v>
      </c>
      <c r="W12" s="17">
        <f t="shared" si="10"/>
        <v>13.190000000000001</v>
      </c>
      <c r="X12" s="17">
        <v>3.9</v>
      </c>
      <c r="Y12" s="17"/>
      <c r="Z12" s="18">
        <f t="shared" si="11"/>
        <v>0.91999999999999993</v>
      </c>
      <c r="AA12" s="18">
        <f t="shared" si="12"/>
        <v>0.72999999999999954</v>
      </c>
    </row>
    <row r="13" spans="1:27" ht="15.75" x14ac:dyDescent="0.25">
      <c r="A13" s="14">
        <v>6</v>
      </c>
      <c r="B13" s="15" t="s">
        <v>35</v>
      </c>
      <c r="C13" s="16">
        <v>2.1100000000000001E-2</v>
      </c>
      <c r="D13" s="17">
        <v>4.58</v>
      </c>
      <c r="E13" s="17">
        <f t="shared" si="0"/>
        <v>5.04</v>
      </c>
      <c r="F13" s="17">
        <f t="shared" si="1"/>
        <v>5.5</v>
      </c>
      <c r="G13" s="17">
        <f t="shared" si="2"/>
        <v>6.41</v>
      </c>
      <c r="H13" s="17">
        <f t="shared" si="3"/>
        <v>6.87</v>
      </c>
      <c r="I13" s="17">
        <f t="shared" si="4"/>
        <v>7.33</v>
      </c>
      <c r="J13" s="17">
        <v>0.03</v>
      </c>
      <c r="K13" s="17">
        <v>3.66</v>
      </c>
      <c r="L13" s="17">
        <f t="shared" si="5"/>
        <v>4.03</v>
      </c>
      <c r="M13" s="17">
        <f t="shared" si="6"/>
        <v>4.3899999999999997</v>
      </c>
      <c r="N13" s="17">
        <f t="shared" si="7"/>
        <v>5.12</v>
      </c>
      <c r="O13" s="17">
        <f t="shared" si="8"/>
        <v>5.49</v>
      </c>
      <c r="P13" s="17">
        <f t="shared" si="9"/>
        <v>5.86</v>
      </c>
      <c r="Q13" s="17">
        <v>0.03</v>
      </c>
      <c r="R13" s="17">
        <v>8.24</v>
      </c>
      <c r="S13" s="17">
        <f t="shared" si="10"/>
        <v>9.07</v>
      </c>
      <c r="T13" s="17">
        <f t="shared" si="10"/>
        <v>9.89</v>
      </c>
      <c r="U13" s="17">
        <f t="shared" si="10"/>
        <v>11.530000000000001</v>
      </c>
      <c r="V13" s="17">
        <f t="shared" si="10"/>
        <v>12.36</v>
      </c>
      <c r="W13" s="17">
        <f t="shared" si="10"/>
        <v>13.190000000000001</v>
      </c>
      <c r="X13" s="17">
        <v>3.9</v>
      </c>
      <c r="Y13" s="17" t="s">
        <v>18</v>
      </c>
      <c r="Z13" s="18">
        <f t="shared" si="11"/>
        <v>0.91999999999999993</v>
      </c>
      <c r="AA13" s="18">
        <f t="shared" si="12"/>
        <v>0.72999999999999954</v>
      </c>
    </row>
    <row r="14" spans="1:27" ht="15.75" x14ac:dyDescent="0.25">
      <c r="A14" s="14">
        <v>7</v>
      </c>
      <c r="B14" s="15" t="s">
        <v>36</v>
      </c>
      <c r="C14" s="16">
        <v>2.1100000000000001E-2</v>
      </c>
      <c r="D14" s="17">
        <v>4.58</v>
      </c>
      <c r="E14" s="17">
        <f t="shared" si="0"/>
        <v>5.04</v>
      </c>
      <c r="F14" s="17">
        <f t="shared" si="1"/>
        <v>5.5</v>
      </c>
      <c r="G14" s="17">
        <f t="shared" si="2"/>
        <v>6.41</v>
      </c>
      <c r="H14" s="17">
        <f t="shared" si="3"/>
        <v>6.87</v>
      </c>
      <c r="I14" s="17">
        <f t="shared" si="4"/>
        <v>7.33</v>
      </c>
      <c r="J14" s="17">
        <v>0.03</v>
      </c>
      <c r="K14" s="17">
        <v>3.66</v>
      </c>
      <c r="L14" s="17">
        <f t="shared" si="5"/>
        <v>4.03</v>
      </c>
      <c r="M14" s="17">
        <f t="shared" si="6"/>
        <v>4.3899999999999997</v>
      </c>
      <c r="N14" s="17">
        <f t="shared" si="7"/>
        <v>5.12</v>
      </c>
      <c r="O14" s="17">
        <f t="shared" si="8"/>
        <v>5.49</v>
      </c>
      <c r="P14" s="17">
        <f t="shared" si="9"/>
        <v>5.86</v>
      </c>
      <c r="Q14" s="17">
        <v>0.03</v>
      </c>
      <c r="R14" s="17">
        <v>8.24</v>
      </c>
      <c r="S14" s="17">
        <f t="shared" si="10"/>
        <v>9.07</v>
      </c>
      <c r="T14" s="17">
        <f t="shared" si="10"/>
        <v>9.89</v>
      </c>
      <c r="U14" s="17">
        <f t="shared" si="10"/>
        <v>11.530000000000001</v>
      </c>
      <c r="V14" s="17">
        <f t="shared" si="10"/>
        <v>12.36</v>
      </c>
      <c r="W14" s="17">
        <f t="shared" si="10"/>
        <v>13.190000000000001</v>
      </c>
      <c r="X14" s="17">
        <v>3.9</v>
      </c>
      <c r="Y14" s="17">
        <v>5.8</v>
      </c>
      <c r="Z14" s="18">
        <f t="shared" si="11"/>
        <v>0.91999999999999993</v>
      </c>
      <c r="AA14" s="18">
        <f t="shared" si="12"/>
        <v>0.72999999999999954</v>
      </c>
    </row>
    <row r="15" spans="1:27" ht="15.75" x14ac:dyDescent="0.25">
      <c r="A15" s="14">
        <v>8</v>
      </c>
      <c r="B15" s="15" t="s">
        <v>37</v>
      </c>
      <c r="C15" s="16">
        <v>2.1100000000000001E-2</v>
      </c>
      <c r="D15" s="17">
        <v>4.58</v>
      </c>
      <c r="E15" s="17">
        <f t="shared" si="0"/>
        <v>5.04</v>
      </c>
      <c r="F15" s="17">
        <f t="shared" si="1"/>
        <v>5.5</v>
      </c>
      <c r="G15" s="17">
        <f t="shared" si="2"/>
        <v>6.41</v>
      </c>
      <c r="H15" s="17">
        <f t="shared" si="3"/>
        <v>6.87</v>
      </c>
      <c r="I15" s="17">
        <f t="shared" si="4"/>
        <v>7.33</v>
      </c>
      <c r="J15" s="17">
        <v>0.03</v>
      </c>
      <c r="K15" s="17">
        <v>3.66</v>
      </c>
      <c r="L15" s="17">
        <f t="shared" si="5"/>
        <v>4.03</v>
      </c>
      <c r="M15" s="17">
        <f t="shared" si="6"/>
        <v>4.3899999999999997</v>
      </c>
      <c r="N15" s="17">
        <f t="shared" si="7"/>
        <v>5.12</v>
      </c>
      <c r="O15" s="17">
        <f t="shared" si="8"/>
        <v>5.49</v>
      </c>
      <c r="P15" s="17">
        <f t="shared" si="9"/>
        <v>5.86</v>
      </c>
      <c r="Q15" s="17">
        <v>0.03</v>
      </c>
      <c r="R15" s="17">
        <v>8.24</v>
      </c>
      <c r="S15" s="17">
        <f t="shared" si="10"/>
        <v>9.07</v>
      </c>
      <c r="T15" s="17">
        <f t="shared" si="10"/>
        <v>9.89</v>
      </c>
      <c r="U15" s="17">
        <f t="shared" si="10"/>
        <v>11.530000000000001</v>
      </c>
      <c r="V15" s="17">
        <f t="shared" si="10"/>
        <v>12.36</v>
      </c>
      <c r="W15" s="17">
        <f t="shared" si="10"/>
        <v>13.190000000000001</v>
      </c>
      <c r="X15" s="17">
        <v>3.9</v>
      </c>
      <c r="Y15" s="17" t="s">
        <v>18</v>
      </c>
      <c r="Z15" s="18">
        <f t="shared" si="11"/>
        <v>0.91999999999999993</v>
      </c>
      <c r="AA15" s="18">
        <f t="shared" si="12"/>
        <v>0.72999999999999954</v>
      </c>
    </row>
    <row r="16" spans="1:27" x14ac:dyDescent="0.25">
      <c r="B16" s="19"/>
      <c r="C16" s="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1"/>
    </row>
    <row r="17" spans="1:25" x14ac:dyDescent="0.25">
      <c r="A17" s="21" t="s">
        <v>19</v>
      </c>
      <c r="B17" s="21" t="s">
        <v>20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5">
      <c r="A18" s="21" t="s">
        <v>21</v>
      </c>
      <c r="B18" s="21" t="s">
        <v>22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5">
      <c r="A19" s="21" t="s">
        <v>23</v>
      </c>
      <c r="B19" s="21" t="s">
        <v>24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5">
      <c r="A20" s="21" t="s">
        <v>25</v>
      </c>
      <c r="B20" s="22" t="s">
        <v>26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spans="1:25" x14ac:dyDescent="0.25">
      <c r="A21" s="21" t="s">
        <v>27</v>
      </c>
      <c r="B21" s="23" t="s">
        <v>28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1"/>
      <c r="Y21" s="1"/>
    </row>
  </sheetData>
  <mergeCells count="13">
    <mergeCell ref="B21:W21"/>
    <mergeCell ref="D4:V4"/>
    <mergeCell ref="Q6:Q7"/>
    <mergeCell ref="R6:W6"/>
    <mergeCell ref="X6:X7"/>
    <mergeCell ref="Y6:Y7"/>
    <mergeCell ref="B20:Y20"/>
    <mergeCell ref="A6:A7"/>
    <mergeCell ref="B6:B7"/>
    <mergeCell ref="C6:C7"/>
    <mergeCell ref="D6:I6"/>
    <mergeCell ref="J6:J7"/>
    <mergeCell ref="K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деис</dc:creator>
  <cp:lastModifiedBy>деис</cp:lastModifiedBy>
  <dcterms:created xsi:type="dcterms:W3CDTF">2017-05-11T08:58:03Z</dcterms:created>
  <dcterms:modified xsi:type="dcterms:W3CDTF">2017-05-11T09:06:22Z</dcterms:modified>
</cp:coreProperties>
</file>